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0" yWindow="0" windowWidth="12000" windowHeight="9000" firstSheet="0" activeTab="0"/>
  </bookViews>
  <sheets>
    <sheet sheetId="1" name="Rates" state="visible" r:id="rId4"/>
    <sheet sheetId="2" name="Your figures" state="visible" r:id="rId5"/>
    <sheet sheetId="3" name="Start here" state="visible" r:id="rId6"/>
    <sheet sheetId="4" name="Notes" state="visible" r:id="rId7"/>
  </sheets>
  <definedNames>
    <definedName name="AEA">Rates!$B$2</definedName>
    <definedName name="BadrRate">Rates!$B$3</definedName>
    <definedName name="CgtBasic">Rates!$B$4</definedName>
    <definedName name="CgtHigher">Rates!$B$5</definedName>
    <definedName name="BadrLifetime">Rates!$B$6</definedName>
    <definedName name="BasicLimit">Rates!$B$7</definedName>
    <definedName name="PA">Rates!$B$8</definedName>
    <definedName name="In_Gain">'Your figures'!$B$3</definedName>
    <definedName name="In_OtherIncome">'Your figures'!$B$4</definedName>
    <definedName name="In_BadrEligible">'Your figures'!$B$5</definedName>
    <definedName name="In_AEA">'Your figures'!$B$6</definedName>
    <definedName name="In_BadrRemaining">'Your figures'!$B$7</definedName>
    <definedName name="TaxableGain">'Your figures'!$B$9</definedName>
    <definedName name="BasicBandRemaining">'Your figures'!$B$10</definedName>
    <definedName name="GainAtBadr">'Your figures'!$B$11</definedName>
    <definedName name="RemainingGain">'Your figures'!$B$12</definedName>
    <definedName name="BasicBandAfterBadr">'Your figures'!$B$13</definedName>
    <definedName name="GainAtBasic">'Your figures'!$B$14</definedName>
    <definedName name="GainAtHigher">'Your figures'!$B$15</definedName>
    <definedName name="TotalCgt">'Your figures'!$B$16</definedName>
    <definedName name="NetProceeds">'Your figures'!$B$17</definedName>
  </definedNames>
  <calcPr calcId="171027"/>
</workbook>
</file>

<file path=xl/sharedStrings.xml><?xml version="1.0" encoding="utf-8"?>
<sst xmlns="http://schemas.openxmlformats.org/spreadsheetml/2006/main" count="63" uniqueCount="56">
  <si>
    <t>Locked rates: do not edit</t>
  </si>
  <si>
    <t>Annual Exempt Amount (GBP, 2025/26 and 2026/27)</t>
  </si>
  <si>
    <t>BADR rate from 6 Apr 2026 (HP para 4)</t>
  </si>
  <si>
    <t>Standard CGT: basic rate from 30 Oct 2024</t>
  </si>
  <si>
    <t>Standard CGT: higher rate from 30 Oct 2024</t>
  </si>
  <si>
    <t>BADR lifetime limit (GBP)</t>
  </si>
  <si>
    <t>Income tax basic rate upper limit (GBP)</t>
  </si>
  <si>
    <t>Personal allowance (GBP)</t>
  </si>
  <si>
    <t>Your figures: edit the highlighted cells</t>
  </si>
  <si>
    <t>Summary</t>
  </si>
  <si>
    <t>Total gain on disposal (GBP)</t>
  </si>
  <si>
    <t>Total gain</t>
  </si>
  <si>
    <t>Other taxable income this year (GBP)</t>
  </si>
  <si>
    <t>Annual Exempt Amount</t>
  </si>
  <si>
    <t>BADR eligible</t>
  </si>
  <si>
    <t>Yes</t>
  </si>
  <si>
    <t>Taxable gain</t>
  </si>
  <si>
    <t>Annual Exempt Amount available (GBP)</t>
  </si>
  <si>
    <t>BADR lifetime remaining (GBP)</t>
  </si>
  <si>
    <t>At BADR (18%)</t>
  </si>
  <si>
    <t>At basic CGT (18%)</t>
  </si>
  <si>
    <t>Taxable gain (after AEA)</t>
  </si>
  <si>
    <t>At higher CGT (24%)</t>
  </si>
  <si>
    <t>Basic rate band remaining</t>
  </si>
  <si>
    <t>Total CGT</t>
  </si>
  <si>
    <t>Gain at BADR (18%)</t>
  </si>
  <si>
    <t>Remaining gain (standard CGT)</t>
  </si>
  <si>
    <t>Net proceeds</t>
  </si>
  <si>
    <t>Basic band after BADR</t>
  </si>
  <si>
    <t>Gain at basic CGT (18%)</t>
  </si>
  <si>
    <t>Gain at higher CGT (24%)</t>
  </si>
  <si>
    <t>Net proceeds (gain minus CGT)</t>
  </si>
  <si>
    <t>Check: gains sum to taxable gain</t>
  </si>
  <si>
    <t>Practice sale model: CGT and BADR</t>
  </si>
  <si>
    <t>Dental Finance Partners</t>
  </si>
  <si>
    <t/>
  </si>
  <si>
    <t>This model shows the approximate Capital Gains Tax on a dental practice disposal,</t>
  </si>
  <si>
    <t>applying Business Asset Disposal Relief (BADR) at 18% within the GBP1m lifetime limit.</t>
  </si>
  <si>
    <t>How to use:</t>
  </si>
  <si>
    <t>1. Go to 'Your figures' and edit the highlighted cells.</t>
  </si>
  <si>
    <t>2. Enter your total gain, other income, BADR eligibility and AEA.</t>
  </si>
  <si>
    <t>3. Every figure recalculates automatically.</t>
  </si>
  <si>
    <t>Rates are from 6 April 2026 (BADR 18%) and 30 October 2024 (CGT 18%/24%).</t>
  </si>
  <si>
    <t>See 'Notes' for assumptions and limitations.</t>
  </si>
  <si>
    <t>Assumptions and limitations</t>
  </si>
  <si>
    <t>BADR rate 18% applies from 6 April 2026 (HP para 4, gov.uk/business-asset-disposal-relief).</t>
  </si>
  <si>
    <t>Standard CGT: 18% basic, 24% higher, both from 30 October 2024.</t>
  </si>
  <si>
    <t>AEA: GBP3,000 for 2025/26 and 2026/27.</t>
  </si>
  <si>
    <t>BADR lifetime limit: GBP1,000,000.</t>
  </si>
  <si>
    <t>BADR gains sit at the bottom of the gain stack and use the basic-rate band first.</t>
  </si>
  <si>
    <t>The model applies BADR to the full taxable gain up to the lifetime limit when eligible.</t>
  </si>
  <si>
    <t>The model does not: quantify the two-year holding period test, assess qualifying</t>
  </si>
  <si>
    <t>conditions for share vs asset sales, model earn-outs across tax years,</t>
  </si>
  <si>
    <t>or account for pension contributions reducing adjusted net income.</t>
  </si>
  <si>
    <t>Net proceeds = total gain minus total CGT (before legal/professional costs).</t>
  </si>
  <si>
    <t>Speak to a specialist before any disposal decision.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</si>
</sst>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######"/>
    <numFmt numFmtId="165" formatCode="£#,##0"/>
  </numFmts>
  <fonts count="8" x14ac:knownFonts="1">
    <font>
      <color theme="1"/>
      <family val="2"/>
      <scheme val="minor"/>
      <sz val="11"/>
      <name val="Calibri"/>
    </font>
    <font>
      <b/>
      <color rgb="FFFFFFFF"/>
      <sz val="11"/>
    </font>
    <font>
      <color rgb="FF1A1A2E"/>
    </font>
    <font>
      <b/>
      <color rgb="FF001b3d"/>
      <sz val="11"/>
    </font>
    <font>
      <b/>
      <color rgb="FF001b3d"/>
    </font>
    <font>
      <b/>
    </font>
    <font>
      <b/>
      <color rgb="FF001b3d"/>
      <sz val="14"/>
    </font>
    <font>
      <b/>
      <color rgb="FF001b3d"/>
      <sz val="12"/>
    </font>
  </fonts>
  <fills count="5">
    <fill>
      <patternFill patternType="none"/>
    </fill>
    <fill>
      <patternFill patternType="gray125"/>
    </fill>
    <fill>
      <patternFill patternType="solid">
        <fgColor rgb="FF001b3d"/>
      </patternFill>
    </fill>
    <fill>
      <patternFill patternType="solid">
        <fgColor rgb="FFb8975d"/>
      </patternFill>
    </fill>
    <fill>
      <patternFill patternType="solid">
        <fgColor rgb="FFF5EDD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164" fontId="0" fillId="0" borderId="0" xfId="0" applyNumberFormat="1"/>
    <xf numFmtId="10" fontId="0" fillId="0" borderId="0" xfId="0" applyNumberFormat="1"/>
    <xf numFmtId="0" fontId="1" fillId="2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2" fillId="0" borderId="0" xfId="0" applyFont="1"/>
    <xf numFmtId="165" fontId="0" fillId="4" borderId="0" xfId="0" applyNumberFormat="1" applyFill="1" applyProtection="1">
      <protection locked="0"/>
    </xf>
    <xf numFmtId="165" fontId="0" fillId="0" borderId="0" xfId="0" applyNumberFormat="1"/>
    <xf numFmtId="0" fontId="0" fillId="4" borderId="0" xfId="0" applyFill="1" applyProtection="1">
      <protection locked="0"/>
    </xf>
    <xf numFmtId="0" fontId="4" fillId="0" borderId="0" xfId="0" applyFont="1"/>
    <xf numFmtId="165" fontId="4" fillId="0" borderId="0" xfId="0" applyNumberFormat="1" applyFont="1"/>
    <xf numFmtId="0" fontId="5" fillId="0" borderId="0" xfId="0" applyFont="1"/>
    <xf numFmtId="165" fontId="5" fillId="0" borderId="0" xfId="0" applyNumberFormat="1" applyFont="1"/>
    <xf numFmtId="0" fontId="6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1b3d"/>
  </sheetPr>
  <dimension ref="A1:B8"/>
  <sheetFormatPr defaultRowHeight="15" outlineLevelRow="0" outlineLevelCol="0" x14ac:dyDescent="55"/>
  <cols>
    <col min="1" max="1" width="54" style="1" customWidth="1"/>
    <col min="2" max="2" width="18" customWidth="1"/>
  </cols>
  <sheetData>
    <row r="1" spans="1:2" x14ac:dyDescent="0.25">
      <c r="A1" s="2" t="s">
        <v>0</v>
      </c>
      <c r="B1" s="2"/>
    </row>
    <row r="2" spans="1:2" x14ac:dyDescent="0.25">
      <c r="A2" s="3" t="s">
        <v>1</v>
      </c>
      <c r="B2" s="4">
        <v>3000</v>
      </c>
    </row>
    <row r="3" spans="1:2" x14ac:dyDescent="0.25">
      <c r="A3" s="3" t="s">
        <v>2</v>
      </c>
      <c r="B3" s="5">
        <v>0.18</v>
      </c>
    </row>
    <row r="4" spans="1:2" x14ac:dyDescent="0.25">
      <c r="A4" s="3" t="s">
        <v>3</v>
      </c>
      <c r="B4" s="5">
        <v>0.18</v>
      </c>
    </row>
    <row r="5" spans="1:2" x14ac:dyDescent="0.25">
      <c r="A5" s="3" t="s">
        <v>4</v>
      </c>
      <c r="B5" s="5">
        <v>0.24</v>
      </c>
    </row>
    <row r="6" spans="1:2" x14ac:dyDescent="0.25">
      <c r="A6" s="3" t="s">
        <v>5</v>
      </c>
      <c r="B6" s="4">
        <v>1000000</v>
      </c>
    </row>
    <row r="7" spans="1:2" x14ac:dyDescent="0.25">
      <c r="A7" s="3" t="s">
        <v>6</v>
      </c>
      <c r="B7" s="4">
        <v>50270</v>
      </c>
    </row>
    <row r="8" spans="1:2" x14ac:dyDescent="0.25">
      <c r="A8" s="3" t="s">
        <v>7</v>
      </c>
      <c r="B8" s="4">
        <v>12570</v>
      </c>
    </row>
  </sheetData>
  <sheetProtection sheet="1"/>
  <mergeCells count="1">
    <mergeCell ref="A1:B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5d"/>
  </sheetPr>
  <dimension ref="A1:E19"/>
  <sheetFormatPr defaultRowHeight="15" outlineLevelRow="0" outlineLevelCol="0" x14ac:dyDescent="55"/>
  <cols>
    <col min="1" max="1" width="46" customWidth="1"/>
    <col min="2" max="2" width="22" customWidth="1"/>
    <col min="3" max="3" width="4" customWidth="1"/>
    <col min="4" max="4" width="38" customWidth="1"/>
    <col min="5" max="5" width="22" customWidth="1"/>
  </cols>
  <sheetData>
    <row r="1" spans="1:5" x14ac:dyDescent="0.25">
      <c r="A1" s="6" t="s">
        <v>8</v>
      </c>
      <c r="B1" s="6"/>
      <c r="D1" s="7" t="s">
        <v>9</v>
      </c>
      <c r="E1" s="7"/>
    </row>
    <row r="3" spans="1:5" x14ac:dyDescent="0.25">
      <c r="A3" s="8" t="s">
        <v>10</v>
      </c>
      <c r="B3" s="9">
        <v>200000</v>
      </c>
      <c r="D3" s="8" t="s">
        <v>11</v>
      </c>
      <c r="E3" s="10">
        <f>In_Gain</f>
      </c>
    </row>
    <row r="4" spans="1:5" x14ac:dyDescent="0.25">
      <c r="A4" s="8" t="s">
        <v>12</v>
      </c>
      <c r="B4" s="9">
        <v>50000</v>
      </c>
      <c r="D4" s="8" t="s">
        <v>13</v>
      </c>
      <c r="E4" s="10">
        <f>In_AEA</f>
      </c>
    </row>
    <row r="5" spans="1:5" x14ac:dyDescent="0.25">
      <c r="A5" s="8" t="s">
        <v>14</v>
      </c>
      <c r="B5" s="11" t="s">
        <v>15</v>
      </c>
      <c r="D5" s="12" t="s">
        <v>16</v>
      </c>
      <c r="E5" s="13">
        <f>TaxableGain</f>
      </c>
    </row>
    <row r="6" spans="1:2" x14ac:dyDescent="0.25">
      <c r="A6" s="8" t="s">
        <v>17</v>
      </c>
      <c r="B6" s="9">
        <v>3000</v>
      </c>
    </row>
    <row r="7" spans="1:5" x14ac:dyDescent="0.25">
      <c r="A7" s="8" t="s">
        <v>18</v>
      </c>
      <c r="B7" s="9">
        <v>1000000</v>
      </c>
      <c r="D7" s="8" t="s">
        <v>19</v>
      </c>
      <c r="E7" s="10">
        <f>GainAtBadr</f>
      </c>
    </row>
    <row r="8" spans="4:5" x14ac:dyDescent="0.25">
      <c r="D8" s="8" t="s">
        <v>20</v>
      </c>
      <c r="E8" s="10">
        <f>GainAtBasic</f>
      </c>
    </row>
    <row r="9" spans="1:5" x14ac:dyDescent="0.25">
      <c r="A9" s="8" t="s">
        <v>21</v>
      </c>
      <c r="B9" s="10">
        <f>MAX(0,In_Gain-In_AEA)</f>
      </c>
      <c r="D9" s="8" t="s">
        <v>22</v>
      </c>
      <c r="E9" s="10">
        <f>GainAtHigher</f>
      </c>
    </row>
    <row r="10" spans="1:5" x14ac:dyDescent="0.25">
      <c r="A10" s="8" t="s">
        <v>23</v>
      </c>
      <c r="B10" s="10">
        <f>LET(inBand,MIN(MAX(0,In_OtherIncome-PA),BasicLimit-PA),MAX(0,(BasicLimit-PA)-inBand))</f>
      </c>
      <c r="D10" s="12" t="s">
        <v>24</v>
      </c>
      <c r="E10" s="13">
        <f>TotalCgt</f>
      </c>
    </row>
    <row r="11" spans="1:2" x14ac:dyDescent="0.25">
      <c r="A11" s="8" t="s">
        <v>25</v>
      </c>
      <c r="B11" s="10">
        <f>IF(AND(In_BadrEligible="Yes",In_BadrRemaining&gt;0),MIN(TaxableGain,In_BadrRemaining),0)</f>
      </c>
    </row>
    <row r="12" spans="1:5" x14ac:dyDescent="0.25">
      <c r="A12" s="8" t="s">
        <v>26</v>
      </c>
      <c r="B12" s="10">
        <f>MAX(0,TaxableGain-GainAtBadr)</f>
      </c>
      <c r="D12" s="12" t="s">
        <v>27</v>
      </c>
      <c r="E12" s="13">
        <f>NetProceeds</f>
      </c>
    </row>
    <row r="13" spans="1:2" x14ac:dyDescent="0.25">
      <c r="A13" s="8" t="s">
        <v>28</v>
      </c>
      <c r="B13" s="10">
        <f>MAX(0,BasicBandRemaining-GainAtBadr)</f>
      </c>
    </row>
    <row r="14" spans="1:2" x14ac:dyDescent="0.25">
      <c r="A14" s="8" t="s">
        <v>29</v>
      </c>
      <c r="B14" s="10">
        <f>MIN(RemainingGain,BasicBandAfterBadr)</f>
      </c>
    </row>
    <row r="15" spans="1:2" x14ac:dyDescent="0.25">
      <c r="A15" s="8" t="s">
        <v>30</v>
      </c>
      <c r="B15" s="10">
        <f>MAX(0,RemainingGain-GainAtBasic)</f>
      </c>
    </row>
    <row r="16" spans="1:2" x14ac:dyDescent="0.25">
      <c r="A16" s="14" t="s">
        <v>24</v>
      </c>
      <c r="B16" s="15">
        <f>GainAtBadr*BadrRate+GainAtBasic*CgtBasic+GainAtHigher*CgtHigher</f>
      </c>
    </row>
    <row r="17" spans="1:2" x14ac:dyDescent="0.25">
      <c r="A17" s="12" t="s">
        <v>31</v>
      </c>
      <c r="B17" s="13">
        <f>In_Gain-TotalCgt</f>
      </c>
    </row>
    <row r="19" spans="1:2" x14ac:dyDescent="0.25">
      <c r="A19" s="8" t="s">
        <v>32</v>
      </c>
      <c r="B19">
        <f>IF(ABS(GainAtBadr+GainAtBasic+GainAtHigher-TaxableGain)&lt;0.01,"OK","ERROR")</f>
      </c>
    </row>
  </sheetData>
  <mergeCells count="2">
    <mergeCell ref="A1:B1"/>
    <mergeCell ref="D1:E1"/>
  </mergeCells>
  <dataValidations count="1">
    <dataValidation type="list" sqref="B5">
      <formula1>"Yes,No"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5d"/>
  </sheetPr>
  <dimension ref="A1:A13"/>
  <sheetFormatPr defaultRowHeight="15" outlineLevelRow="0" outlineLevelCol="0" x14ac:dyDescent="55"/>
  <cols>
    <col min="1" max="1" width="90" customWidth="1"/>
  </cols>
  <sheetData>
    <row r="1" spans="1:1" x14ac:dyDescent="0.25">
      <c r="A1" s="16" t="s">
        <v>33</v>
      </c>
    </row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 t="s">
        <v>36</v>
      </c>
    </row>
    <row r="5" spans="1:1" x14ac:dyDescent="0.25">
      <c r="A5" t="s">
        <v>37</v>
      </c>
    </row>
    <row r="6" spans="1:1" x14ac:dyDescent="0.25">
      <c r="A6" t="s">
        <v>35</v>
      </c>
    </row>
    <row r="7" spans="1:1" x14ac:dyDescent="0.25">
      <c r="A7" s="17" t="s">
        <v>38</v>
      </c>
    </row>
    <row r="8" spans="1:1" x14ac:dyDescent="0.25">
      <c r="A8" t="s">
        <v>39</v>
      </c>
    </row>
    <row r="9" spans="1:1" x14ac:dyDescent="0.25">
      <c r="A9" t="s">
        <v>40</v>
      </c>
    </row>
    <row r="10" spans="1:1" x14ac:dyDescent="0.25">
      <c r="A10" t="s">
        <v>41</v>
      </c>
    </row>
    <row r="11" spans="1:1" x14ac:dyDescent="0.25">
      <c r="A11" t="s">
        <v>35</v>
      </c>
    </row>
    <row r="12" spans="1:1" x14ac:dyDescent="0.25">
      <c r="A12" t="s">
        <v>42</v>
      </c>
    </row>
    <row r="13" spans="1:1" x14ac:dyDescent="0.25">
      <c r="A13" t="s">
        <v>43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FormatPr defaultRowHeight="15" outlineLevelRow="0" outlineLevelCol="0" x14ac:dyDescent="55"/>
  <cols>
    <col min="1" max="1" width="100" customWidth="1"/>
  </cols>
  <sheetData>
    <row r="1" spans="1:1" x14ac:dyDescent="0.25">
      <c r="A1" s="16" t="s">
        <v>44</v>
      </c>
    </row>
    <row r="2" spans="1:1" x14ac:dyDescent="0.25">
      <c r="A2" t="s">
        <v>35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  <row r="7" spans="1:1" x14ac:dyDescent="0.25">
      <c r="A7" t="s">
        <v>35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35</v>
      </c>
    </row>
    <row r="11" spans="1:1" x14ac:dyDescent="0.25">
      <c r="A11" t="s">
        <v>51</v>
      </c>
    </row>
    <row r="12" spans="1:1" x14ac:dyDescent="0.25">
      <c r="A12" t="s">
        <v>52</v>
      </c>
    </row>
    <row r="13" spans="1:1" x14ac:dyDescent="0.25">
      <c r="A13" t="s">
        <v>53</v>
      </c>
    </row>
    <row r="14" spans="1:1" x14ac:dyDescent="0.25">
      <c r="A14" t="s">
        <v>35</v>
      </c>
    </row>
    <row r="15" spans="1:1" x14ac:dyDescent="0.25">
      <c r="A15" t="s">
        <v>54</v>
      </c>
    </row>
    <row r="16" spans="1:1" x14ac:dyDescent="0.25">
      <c r="A16" t="s">
        <v>55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Rates</vt:lpstr>
      <vt:lpstr>Your figures</vt:lpstr>
      <vt:lpstr>Start here</vt:lpstr>
      <vt:lpstr>Notes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Dental Finance Partners</dc:creator>
  <dc:title/>
  <dc:subject/>
  <dc:description/>
  <cp:keywords/>
  <cp:category/>
  <cp:lastModifiedBy>Dental Finance Partners</cp:lastModifiedBy>
  <dcterms:created xsi:type="dcterms:W3CDTF">2024-01-01T00:00:00Z</dcterms:created>
  <dcterms:modified xsi:type="dcterms:W3CDTF">2024-01-01T00:00:00Z</dcterms:modified>
</cp:coreProperties>
</file>